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20" i="1" l="1"/>
  <c r="AN19" i="1"/>
  <c r="AN18" i="1"/>
  <c r="AN17" i="1"/>
  <c r="AN16" i="1"/>
  <c r="AK20" i="1" l="1"/>
  <c r="AL20" i="1" s="1"/>
  <c r="AF20" i="1"/>
  <c r="T20" i="1"/>
  <c r="U20" i="1" s="1"/>
  <c r="AK19" i="1"/>
  <c r="AL19" i="1" s="1"/>
  <c r="AF19" i="1"/>
  <c r="T19" i="1"/>
  <c r="U19" i="1" s="1"/>
  <c r="AK18" i="1"/>
  <c r="AL18" i="1" s="1"/>
  <c r="AF18" i="1"/>
  <c r="T18" i="1"/>
  <c r="U18" i="1" s="1"/>
  <c r="AK17" i="1"/>
  <c r="AL17" i="1" s="1"/>
  <c r="AF17" i="1"/>
  <c r="T17" i="1"/>
  <c r="U17" i="1" s="1"/>
  <c r="AK16" i="1"/>
  <c r="AL16" i="1" s="1"/>
  <c r="AF16" i="1"/>
  <c r="T16" i="1"/>
  <c r="U16" i="1" s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3" i="1" l="1"/>
  <c r="D13" i="1" s="1"/>
  <c r="AO12" i="1"/>
  <c r="D12" i="1" s="1"/>
  <c r="AO11" i="1"/>
  <c r="D11" i="1" s="1"/>
  <c r="AO10" i="1"/>
  <c r="D10" i="1" s="1"/>
  <c r="AO9" i="1"/>
  <c r="D9" i="1" s="1"/>
  <c r="AO8" i="1"/>
  <c r="D8" i="1" s="1"/>
  <c r="AO7" i="1"/>
  <c r="D7" i="1" s="1"/>
  <c r="AO15" i="1"/>
  <c r="D15" i="1" s="1"/>
  <c r="AO19" i="1"/>
  <c r="D19" i="1" s="1"/>
  <c r="AO14" i="1"/>
  <c r="D14" i="1" s="1"/>
  <c r="AO6" i="1"/>
  <c r="D6" i="1" s="1"/>
  <c r="AO16" i="1"/>
  <c r="D16" i="1" s="1"/>
  <c r="AO17" i="1" l="1"/>
  <c r="D17" i="1" s="1"/>
  <c r="D18" i="1"/>
  <c r="AO20" i="1"/>
  <c r="D20" i="1" s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<sst xmlns="http://schemas.openxmlformats.org/spreadsheetml/2006/main" count="67" uniqueCount="63">
  <si>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</si>
  <si>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</si>
  <si>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</si>
  <si>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</si>
  <si>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</si>
  <si>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</si>
  <si>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</si>
  <si>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</si>
  <si>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</si>
  <si>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</si>
  <si>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</si>
  <si>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</si>
  <si>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</si>
  <si>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</si>
  <si>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</si>
  <si>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</si>
  <si>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</si>
  <si>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</si>
  <si>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</si>
  <si>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</si>
  <si>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</si>
  <si>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</si>
  <si>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</si>
  <si>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</si>
  <si>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</si>
  <si>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</si>
  <si>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</si>
  <si>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</si>
  <si>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</si>
  <si>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索瑪方塊</t>
    <phoneticPr fontId="1" type="noConversion"/>
  </si>
  <si>
    <t>國立永靖高工 進修部 109學年度 上學期 成績記分冊</t>
    <phoneticPr fontId="1" type="noConversion"/>
  </si>
  <si>
    <t>王昱凱</t>
  </si>
  <si>
    <t>邱致凱</t>
  </si>
  <si>
    <t>邱詠聖</t>
  </si>
  <si>
    <t>張晉維</t>
  </si>
  <si>
    <t>陳信宏</t>
  </si>
  <si>
    <t>陳昭誠</t>
  </si>
  <si>
    <t>薛甫任</t>
  </si>
  <si>
    <t>張朝岳</t>
  </si>
  <si>
    <t>陳庠凱</t>
  </si>
  <si>
    <t>蔡尚廷</t>
  </si>
  <si>
    <t>賴柏勳</t>
  </si>
  <si>
    <t>謝金良</t>
  </si>
  <si>
    <t>王任慶</t>
  </si>
  <si>
    <t>@邱珮淳</t>
  </si>
  <si>
    <t>@陳珮怡</t>
  </si>
  <si>
    <t>951001</t>
  </si>
  <si>
    <t>951002</t>
  </si>
  <si>
    <t>951003</t>
  </si>
  <si>
    <t>951004</t>
  </si>
  <si>
    <t>951005</t>
  </si>
  <si>
    <t>951006</t>
  </si>
  <si>
    <t>951007</t>
  </si>
  <si>
    <t>951008</t>
  </si>
  <si>
    <t>951009</t>
  </si>
  <si>
    <t>951010</t>
  </si>
  <si>
    <t>951011</t>
  </si>
  <si>
    <t>951012</t>
  </si>
  <si>
    <t>951013</t>
  </si>
  <si>
    <t>951014</t>
  </si>
  <si>
    <t>951015</t>
  </si>
  <si>
    <t>進製圖一</t>
    <phoneticPr fontId="1" type="noConversion"/>
  </si>
  <si>
    <t>數學(2)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</si>
</sst>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O999"/>
  <sheetViews>
    <sheetView tabSelected="1" topLeftCell="K1" zoomScale="80" zoomScaleNormal="80" workbookViewId="0">
      <selection activeCell="AO10" sqref="AO10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55468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7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7" t="s">
        <v>30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</row>
    <row r="2" spans="1:119" s="4" customFormat="1" ht="21" customHeight="1" thickBot="1" x14ac:dyDescent="0.35">
      <c r="A2" s="79" t="s">
        <v>0</v>
      </c>
      <c r="B2" s="80"/>
      <c r="C2" s="81" t="s">
        <v>61</v>
      </c>
      <c r="D2" s="82"/>
      <c r="E2" s="82"/>
      <c r="F2" s="82"/>
      <c r="G2" s="82"/>
      <c r="H2" s="82"/>
      <c r="I2" s="82"/>
      <c r="J2" s="2"/>
      <c r="K2" s="3" t="s">
        <v>1</v>
      </c>
      <c r="L2" s="3" t="s">
        <v>2</v>
      </c>
      <c r="M2" s="3" t="s">
        <v>3</v>
      </c>
      <c r="N2" s="3" t="s">
        <v>4</v>
      </c>
      <c r="O2" s="81" t="s">
        <v>5</v>
      </c>
      <c r="P2" s="81"/>
      <c r="Q2" s="81" t="s">
        <v>62</v>
      </c>
      <c r="R2" s="81"/>
      <c r="S2" s="81"/>
      <c r="T2" s="81"/>
      <c r="U2" s="81"/>
      <c r="V2" s="81"/>
      <c r="W2" s="81"/>
      <c r="X2" s="81"/>
      <c r="Y2" s="81"/>
      <c r="Z2" s="81"/>
      <c r="AA2" s="81" t="s">
        <v>6</v>
      </c>
      <c r="AB2" s="81"/>
      <c r="AC2" s="81"/>
      <c r="AD2" s="81"/>
      <c r="AE2" s="81"/>
      <c r="AF2" s="83"/>
      <c r="AG2" s="83"/>
      <c r="AH2" s="81"/>
      <c r="AI2" s="81"/>
      <c r="AJ2" s="81"/>
      <c r="AK2" s="81"/>
      <c r="AL2" s="84" t="s">
        <v>7</v>
      </c>
      <c r="AM2" s="84"/>
      <c r="AN2" s="85"/>
      <c r="AO2" s="81">
        <v>15</v>
      </c>
      <c r="AP2" s="83"/>
      <c r="AR2" s="4">
        <v>4</v>
      </c>
    </row>
    <row r="3" spans="1:119" ht="23.25" customHeight="1" x14ac:dyDescent="0.3">
      <c r="A3" s="86" t="s">
        <v>8</v>
      </c>
      <c r="B3" s="89" t="s">
        <v>9</v>
      </c>
      <c r="C3" s="92" t="s">
        <v>10</v>
      </c>
      <c r="D3" s="95" t="s">
        <v>11</v>
      </c>
      <c r="E3" s="98" t="s">
        <v>12</v>
      </c>
      <c r="F3" s="99"/>
      <c r="G3" s="99"/>
      <c r="H3" s="99"/>
      <c r="I3" s="99"/>
      <c r="J3" s="99"/>
      <c r="K3" s="99"/>
      <c r="L3" s="99"/>
      <c r="M3" s="99"/>
      <c r="N3" s="100"/>
      <c r="O3" s="100"/>
      <c r="P3" s="100"/>
      <c r="Q3" s="100"/>
      <c r="R3" s="100"/>
      <c r="S3" s="100"/>
      <c r="T3" s="100"/>
      <c r="U3" s="101"/>
      <c r="V3" s="106" t="s">
        <v>13</v>
      </c>
      <c r="W3" s="99"/>
      <c r="X3" s="99"/>
      <c r="Y3" s="99"/>
      <c r="Z3" s="100"/>
      <c r="AA3" s="100"/>
      <c r="AB3" s="100"/>
      <c r="AC3" s="100"/>
      <c r="AD3" s="100"/>
      <c r="AE3" s="100"/>
      <c r="AF3" s="100"/>
      <c r="AG3" s="101"/>
      <c r="AH3" s="106" t="s">
        <v>14</v>
      </c>
      <c r="AI3" s="99"/>
      <c r="AJ3" s="100"/>
      <c r="AK3" s="100"/>
      <c r="AL3" s="101"/>
      <c r="AM3" s="107" t="s">
        <v>15</v>
      </c>
      <c r="AN3" s="108"/>
      <c r="AO3" s="109" t="s">
        <v>11</v>
      </c>
      <c r="AP3" s="112" t="s">
        <v>8</v>
      </c>
    </row>
    <row r="4" spans="1:119" ht="19.5" customHeight="1" x14ac:dyDescent="0.3">
      <c r="A4" s="87"/>
      <c r="B4" s="90"/>
      <c r="C4" s="93"/>
      <c r="D4" s="96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2" t="s">
        <v>16</v>
      </c>
      <c r="U4" s="104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2" t="s">
        <v>16</v>
      </c>
      <c r="AG4" s="104"/>
      <c r="AH4" s="12">
        <v>1</v>
      </c>
      <c r="AI4" s="9">
        <v>2</v>
      </c>
      <c r="AJ4" s="10">
        <v>3</v>
      </c>
      <c r="AK4" s="102" t="s">
        <v>16</v>
      </c>
      <c r="AL4" s="104">
        <v>0.3</v>
      </c>
      <c r="AM4" s="13">
        <v>1</v>
      </c>
      <c r="AN4" s="104">
        <v>0.3</v>
      </c>
      <c r="AO4" s="110"/>
      <c r="AP4" s="113"/>
    </row>
    <row r="5" spans="1:119" ht="48" customHeight="1" x14ac:dyDescent="0.3">
      <c r="A5" s="88"/>
      <c r="B5" s="91"/>
      <c r="C5" s="94"/>
      <c r="D5" s="97"/>
      <c r="E5" s="14" t="s">
        <v>29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103"/>
      <c r="U5" s="105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3"/>
      <c r="AG5" s="105"/>
      <c r="AH5" s="18" t="s">
        <v>26</v>
      </c>
      <c r="AI5" s="15" t="s">
        <v>27</v>
      </c>
      <c r="AJ5" s="16"/>
      <c r="AK5" s="103"/>
      <c r="AL5" s="105"/>
      <c r="AM5" s="19" t="s">
        <v>28</v>
      </c>
      <c r="AN5" s="94"/>
      <c r="AO5" s="111"/>
      <c r="AP5" s="114"/>
    </row>
    <row r="6" spans="1:119" ht="17.25" customHeight="1" x14ac:dyDescent="0.3">
      <c r="A6" s="20">
        <v>1</v>
      </c>
      <c r="B6" s="21" t="s">
        <v>46</v>
      </c>
      <c r="C6" s="73" t="s">
        <v>31</v>
      </c>
      <c r="D6" s="23">
        <f t="shared" ref="D6:D15" si="0">(AO6)</f>
        <v>41</v>
      </c>
      <c r="E6" s="24">
        <v>80</v>
      </c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>
        <f t="shared" ref="T6:T15" si="1">IF(((COUNTIF(E6:S6,"&gt;=0")+COUNTIF(E6:S6,"=-2")))=0,"0",SUMIF(E6:S6,"&gt;=0")/(COUNTIF(E6:S6,"&gt;=0")+COUNTIF(E6:S6,"=-2")))</f>
        <v>80</v>
      </c>
      <c r="U6" s="30">
        <f>(T6)*(U4)</f>
        <v>32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>
        <v>30</v>
      </c>
      <c r="AI6" s="25">
        <v>5</v>
      </c>
      <c r="AJ6" s="28"/>
      <c r="AK6" s="29">
        <f t="shared" ref="AK6:AK15" si="3">IF(((COUNTIF(AH6:AJ6,"&gt;=0")+COUNTIF(AH6:AJ6,"=-2")))=0,"0",SUMIF(AH6:AJ6,"&gt;=0")/(COUNTIF(AH6:AJ6,"&gt;=0")+COUNTIF(AH6:AJ6,"=-2")))</f>
        <v>17.5</v>
      </c>
      <c r="AL6" s="33">
        <f>(AK6)*(AL4)</f>
        <v>5.25</v>
      </c>
      <c r="AM6" s="34">
        <v>12</v>
      </c>
      <c r="AN6" s="35">
        <f>IF(AM6 &gt; 0, (AM6)*(AN4), 0)</f>
        <v>3.5999999999999996</v>
      </c>
      <c r="AO6" s="36">
        <f t="shared" ref="AO6:AO42" si="4">INT((U6) + (AL6) + (AN6)+0.5)</f>
        <v>41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47</v>
      </c>
      <c r="C7" s="73" t="s">
        <v>32</v>
      </c>
      <c r="D7" s="23">
        <f t="shared" si="0"/>
        <v>79</v>
      </c>
      <c r="E7" s="39">
        <v>100</v>
      </c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>
        <f t="shared" si="1"/>
        <v>100</v>
      </c>
      <c r="U7" s="30">
        <f>(T7)*(U4)</f>
        <v>40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>
        <v>91</v>
      </c>
      <c r="AI7" s="40">
        <v>52</v>
      </c>
      <c r="AJ7" s="43"/>
      <c r="AK7" s="44">
        <f t="shared" si="3"/>
        <v>71.5</v>
      </c>
      <c r="AL7" s="48">
        <f>(AK7)*(AL4)</f>
        <v>21.45</v>
      </c>
      <c r="AM7" s="49">
        <v>57</v>
      </c>
      <c r="AN7" s="30">
        <f>IF(AM7 &gt; 0, (AM7)*(AN4), 0)</f>
        <v>17.099999999999998</v>
      </c>
      <c r="AO7" s="36">
        <f t="shared" si="4"/>
        <v>79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48</v>
      </c>
      <c r="C8" s="73" t="s">
        <v>33</v>
      </c>
      <c r="D8" s="23">
        <f t="shared" si="0"/>
        <v>0</v>
      </c>
      <c r="E8" s="47">
        <v>-1</v>
      </c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>
        <v>-1</v>
      </c>
      <c r="AI8" s="40">
        <v>-1</v>
      </c>
      <c r="AJ8" s="43"/>
      <c r="AK8" s="44" t="str">
        <f t="shared" si="3"/>
        <v>0</v>
      </c>
      <c r="AL8" s="48">
        <f>(AK8)*(AL4)</f>
        <v>0</v>
      </c>
      <c r="AM8" s="49">
        <v>-1</v>
      </c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49</v>
      </c>
      <c r="C9" s="73" t="s">
        <v>34</v>
      </c>
      <c r="D9" s="23">
        <f t="shared" si="0"/>
        <v>36</v>
      </c>
      <c r="E9" s="47">
        <v>60</v>
      </c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>
        <f t="shared" si="1"/>
        <v>60</v>
      </c>
      <c r="U9" s="30">
        <f>(T9)*(U4)</f>
        <v>24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>
        <v>36</v>
      </c>
      <c r="AI9" s="40">
        <v>10</v>
      </c>
      <c r="AJ9" s="43"/>
      <c r="AK9" s="44">
        <f t="shared" si="3"/>
        <v>23</v>
      </c>
      <c r="AL9" s="48">
        <f>(AK9)*(AL4)</f>
        <v>6.8999999999999995</v>
      </c>
      <c r="AM9" s="49">
        <v>17</v>
      </c>
      <c r="AN9" s="30">
        <f>IF(AM9 &gt; 0, (AM9)*(AN4), 0)</f>
        <v>5.0999999999999996</v>
      </c>
      <c r="AO9" s="36">
        <f t="shared" si="4"/>
        <v>36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50</v>
      </c>
      <c r="C10" s="73" t="s">
        <v>35</v>
      </c>
      <c r="D10" s="54">
        <f t="shared" si="0"/>
        <v>64</v>
      </c>
      <c r="E10" s="55">
        <v>100</v>
      </c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>
        <f t="shared" si="1"/>
        <v>100</v>
      </c>
      <c r="U10" s="61">
        <f>(T10)*(U4)</f>
        <v>40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>
        <v>26</v>
      </c>
      <c r="AI10" s="56">
        <v>20</v>
      </c>
      <c r="AJ10" s="59"/>
      <c r="AK10" s="60">
        <f t="shared" si="3"/>
        <v>23</v>
      </c>
      <c r="AL10" s="64">
        <f>(AK10)*(AL4)</f>
        <v>6.8999999999999995</v>
      </c>
      <c r="AM10" s="65">
        <v>57</v>
      </c>
      <c r="AN10" s="61">
        <f>IF(AM10 &gt; 0, (AM10)*(AN4), 0)</f>
        <v>17.099999999999998</v>
      </c>
      <c r="AO10" s="66">
        <f t="shared" si="4"/>
        <v>64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51</v>
      </c>
      <c r="C11" s="73" t="s">
        <v>36</v>
      </c>
      <c r="D11" s="23">
        <f t="shared" si="0"/>
        <v>54</v>
      </c>
      <c r="E11" s="24">
        <v>100</v>
      </c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>
        <f t="shared" si="1"/>
        <v>100</v>
      </c>
      <c r="U11" s="35">
        <f>(T11)*(U4)</f>
        <v>40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>
        <v>38</v>
      </c>
      <c r="AI11" s="25">
        <v>32</v>
      </c>
      <c r="AJ11" s="28"/>
      <c r="AK11" s="29">
        <f t="shared" si="3"/>
        <v>35</v>
      </c>
      <c r="AL11" s="33">
        <f>(AK11)*(AL4)</f>
        <v>10.5</v>
      </c>
      <c r="AM11" s="34">
        <v>12</v>
      </c>
      <c r="AN11" s="35">
        <f>IF(AM11 &gt; 0, (AM11)*(AN4), 0)</f>
        <v>3.5999999999999996</v>
      </c>
      <c r="AO11" s="36">
        <f t="shared" si="4"/>
        <v>54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52</v>
      </c>
      <c r="C12" s="73" t="s">
        <v>37</v>
      </c>
      <c r="D12" s="23">
        <f t="shared" si="0"/>
        <v>51</v>
      </c>
      <c r="E12" s="47">
        <v>95</v>
      </c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>
        <f t="shared" si="1"/>
        <v>95</v>
      </c>
      <c r="U12" s="30">
        <f>(T12)*(U4)</f>
        <v>38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>
        <v>44</v>
      </c>
      <c r="AI12" s="40">
        <v>13</v>
      </c>
      <c r="AJ12" s="43"/>
      <c r="AK12" s="44">
        <f t="shared" si="3"/>
        <v>28.5</v>
      </c>
      <c r="AL12" s="48">
        <f>(AK12)*(AL4)</f>
        <v>8.5499999999999989</v>
      </c>
      <c r="AM12" s="49">
        <v>16</v>
      </c>
      <c r="AN12" s="30">
        <f>IF(AM12 &gt; 0, (AM12)*(AN4), 0)</f>
        <v>4.8</v>
      </c>
      <c r="AO12" s="36">
        <f t="shared" si="4"/>
        <v>51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53</v>
      </c>
      <c r="C13" s="73" t="s">
        <v>38</v>
      </c>
      <c r="D13" s="23">
        <f t="shared" si="0"/>
        <v>61</v>
      </c>
      <c r="E13" s="47">
        <v>100</v>
      </c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>
        <f t="shared" si="1"/>
        <v>100</v>
      </c>
      <c r="U13" s="30">
        <f>(T13)*(U4)</f>
        <v>40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>
        <v>46</v>
      </c>
      <c r="AI13" s="40">
        <v>35</v>
      </c>
      <c r="AJ13" s="43"/>
      <c r="AK13" s="44">
        <f t="shared" si="3"/>
        <v>40.5</v>
      </c>
      <c r="AL13" s="48">
        <f>(AK13)*(AL4)</f>
        <v>12.15</v>
      </c>
      <c r="AM13" s="49">
        <v>28</v>
      </c>
      <c r="AN13" s="30">
        <f>IF(AM13 &gt; 0, (AM13)*(AN4), 0)</f>
        <v>8.4</v>
      </c>
      <c r="AO13" s="36">
        <f t="shared" si="4"/>
        <v>61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54</v>
      </c>
      <c r="C14" s="73" t="s">
        <v>39</v>
      </c>
      <c r="D14" s="23">
        <f t="shared" si="0"/>
        <v>16</v>
      </c>
      <c r="E14" s="47">
        <v>0</v>
      </c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>
        <v>32</v>
      </c>
      <c r="AI14" s="40">
        <v>13</v>
      </c>
      <c r="AJ14" s="43"/>
      <c r="AK14" s="44">
        <f t="shared" si="3"/>
        <v>22.5</v>
      </c>
      <c r="AL14" s="48">
        <f>(AK14)*(AL4)</f>
        <v>6.75</v>
      </c>
      <c r="AM14" s="49">
        <v>32</v>
      </c>
      <c r="AN14" s="30">
        <f>IF(AM14 &gt; 0, (AM14)*(AN4), 0)</f>
        <v>9.6</v>
      </c>
      <c r="AO14" s="36">
        <f t="shared" si="4"/>
        <v>16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55</v>
      </c>
      <c r="C15" s="74" t="s">
        <v>40</v>
      </c>
      <c r="D15" s="54">
        <f t="shared" si="0"/>
        <v>75</v>
      </c>
      <c r="E15" s="55">
        <v>90</v>
      </c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>
        <f t="shared" si="1"/>
        <v>90</v>
      </c>
      <c r="U15" s="61">
        <f>(T15)*(U4)</f>
        <v>36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>
        <v>38</v>
      </c>
      <c r="AI15" s="56">
        <v>66</v>
      </c>
      <c r="AJ15" s="59"/>
      <c r="AK15" s="60">
        <f t="shared" si="3"/>
        <v>52</v>
      </c>
      <c r="AL15" s="64">
        <f>(AK15)*(AL4)</f>
        <v>15.6</v>
      </c>
      <c r="AM15" s="65">
        <v>79</v>
      </c>
      <c r="AN15" s="61">
        <f>IF(AM15 &gt; 0, (AM15)*(AN4), 0)</f>
        <v>23.7</v>
      </c>
      <c r="AO15" s="66">
        <f t="shared" si="4"/>
        <v>75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56</v>
      </c>
      <c r="C16" s="75" t="s">
        <v>41</v>
      </c>
      <c r="D16" s="23">
        <f t="shared" ref="D16:D20" si="5">(AO16)</f>
        <v>28</v>
      </c>
      <c r="E16" s="24">
        <v>40</v>
      </c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>
        <f t="shared" ref="T16:T20" si="6">IF(((COUNTIF(E16:S16,"&gt;=0")+COUNTIF(E16:S16,"=-2")))=0,"0",SUMIF(E16:S16,"&gt;=0")/(COUNTIF(E16:S16,"&gt;=0")+COUNTIF(E16:S16,"=-2")))</f>
        <v>40</v>
      </c>
      <c r="U16" s="35">
        <f>(T16)*(U4)</f>
        <v>16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ref="AF16:AF20" si="7">IF(((COUNTIF(V16:AE16,"&gt;=0")+COUNTIF(V16:AE16,"=-2")))=0,"0",SUMIF(V16:AE16,"&gt;=0")/(COUNTIF(V16:AE16,"&gt;=0")+COUNTIF(V16:AE16,"=-2")))</f>
        <v>0</v>
      </c>
      <c r="AG16" s="35"/>
      <c r="AH16" s="24">
        <v>22</v>
      </c>
      <c r="AI16" s="25">
        <v>12</v>
      </c>
      <c r="AJ16" s="28"/>
      <c r="AK16" s="29">
        <f t="shared" ref="AK16:AK20" si="8">IF(((COUNTIF(AH16:AJ16,"&gt;=0")+COUNTIF(AH16:AJ16,"=-2")))=0,"0",SUMIF(AH16:AJ16,"&gt;=0")/(COUNTIF(AH16:AJ16,"&gt;=0")+COUNTIF(AH16:AJ16,"=-2")))</f>
        <v>17</v>
      </c>
      <c r="AL16" s="33">
        <f>(AK16)*(AL4)</f>
        <v>5.0999999999999996</v>
      </c>
      <c r="AM16" s="34">
        <v>23</v>
      </c>
      <c r="AN16" s="35">
        <f>IF(AM16 &gt; 0, (AM16)*(AN4), 0)</f>
        <v>6.8999999999999995</v>
      </c>
      <c r="AO16" s="36">
        <f t="shared" ref="AO16:AO20" si="9">INT((U16) + (AL16) + (AN16)+0.5)</f>
        <v>28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57</v>
      </c>
      <c r="C17" s="75" t="s">
        <v>42</v>
      </c>
      <c r="D17" s="23">
        <f t="shared" si="5"/>
        <v>80</v>
      </c>
      <c r="E17" s="47">
        <v>90</v>
      </c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>
        <f t="shared" si="6"/>
        <v>90</v>
      </c>
      <c r="U17" s="30">
        <f>(T17)*(U4)</f>
        <v>36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7"/>
        <v>0</v>
      </c>
      <c r="AG17" s="30"/>
      <c r="AH17" s="47">
        <v>78</v>
      </c>
      <c r="AI17" s="40">
        <v>83</v>
      </c>
      <c r="AJ17" s="43"/>
      <c r="AK17" s="44">
        <f t="shared" si="8"/>
        <v>80.5</v>
      </c>
      <c r="AL17" s="48">
        <f>(AK17)*(AL4)</f>
        <v>24.15</v>
      </c>
      <c r="AM17" s="49">
        <v>66</v>
      </c>
      <c r="AN17" s="30">
        <f>IF(AM17 &gt; 0, (AM17)*(AN4), 0)</f>
        <v>19.8</v>
      </c>
      <c r="AO17" s="36">
        <f t="shared" si="9"/>
        <v>80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58</v>
      </c>
      <c r="C18" s="75" t="s">
        <v>43</v>
      </c>
      <c r="D18" s="23">
        <f t="shared" si="5"/>
        <v>0</v>
      </c>
      <c r="E18" s="47">
        <v>10</v>
      </c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>
        <f t="shared" si="6"/>
        <v>10</v>
      </c>
      <c r="U18" s="30">
        <f>(T18)*(U4)</f>
        <v>4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7"/>
        <v>0</v>
      </c>
      <c r="AG18" s="30"/>
      <c r="AH18" s="47">
        <v>-1</v>
      </c>
      <c r="AI18" s="40">
        <v>0</v>
      </c>
      <c r="AJ18" s="43"/>
      <c r="AK18" s="44">
        <f t="shared" si="8"/>
        <v>0</v>
      </c>
      <c r="AL18" s="48">
        <f>(AK18)*(AL4)</f>
        <v>0</v>
      </c>
      <c r="AM18" s="49">
        <v>-1</v>
      </c>
      <c r="AN18" s="30">
        <f>IF(AM18 &gt; 0, (AM18)*(AN4), 0)</f>
        <v>0</v>
      </c>
      <c r="AO18" s="36"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59</v>
      </c>
      <c r="C19" s="75" t="s">
        <v>44</v>
      </c>
      <c r="D19" s="23">
        <f t="shared" si="5"/>
        <v>66</v>
      </c>
      <c r="E19" s="47">
        <v>100</v>
      </c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>
        <f t="shared" si="6"/>
        <v>100</v>
      </c>
      <c r="U19" s="30">
        <f>(T19)*(U4)</f>
        <v>40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7"/>
        <v>0</v>
      </c>
      <c r="AG19" s="30"/>
      <c r="AH19" s="47">
        <v>100</v>
      </c>
      <c r="AI19" s="40">
        <v>30</v>
      </c>
      <c r="AJ19" s="43"/>
      <c r="AK19" s="44">
        <f t="shared" si="8"/>
        <v>65</v>
      </c>
      <c r="AL19" s="48">
        <f>(AK19)*(AL4)</f>
        <v>19.5</v>
      </c>
      <c r="AM19" s="49">
        <v>23</v>
      </c>
      <c r="AN19" s="30">
        <f>IF(AM19 &gt; 0, (AM19)*(AN4), 0)</f>
        <v>6.8999999999999995</v>
      </c>
      <c r="AO19" s="36">
        <f t="shared" si="9"/>
        <v>66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>
        <v>15</v>
      </c>
      <c r="B20" s="52" t="s">
        <v>60</v>
      </c>
      <c r="C20" s="76" t="s">
        <v>45</v>
      </c>
      <c r="D20" s="54">
        <f t="shared" si="5"/>
        <v>84</v>
      </c>
      <c r="E20" s="55">
        <v>100</v>
      </c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>
        <f t="shared" si="6"/>
        <v>100</v>
      </c>
      <c r="U20" s="61">
        <f>(T20)*(U4)</f>
        <v>40</v>
      </c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 t="str">
        <f t="shared" si="7"/>
        <v>0</v>
      </c>
      <c r="AG20" s="61"/>
      <c r="AH20" s="55">
        <v>97</v>
      </c>
      <c r="AI20" s="56">
        <v>54</v>
      </c>
      <c r="AJ20" s="59"/>
      <c r="AK20" s="60">
        <f t="shared" si="8"/>
        <v>75.5</v>
      </c>
      <c r="AL20" s="64">
        <f>(AK20)*(AL4)</f>
        <v>22.65</v>
      </c>
      <c r="AM20" s="65">
        <v>70</v>
      </c>
      <c r="AN20" s="61">
        <f>IF(AM20 &gt; 0, (AM20)*(AN4), 0)</f>
        <v>21</v>
      </c>
      <c r="AO20" s="66">
        <f t="shared" si="9"/>
        <v>84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scale="82" fitToWidth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2021-01-27T03:24:45Z</cp:lastPrinted>
  <dcterms:created xsi:type="dcterms:W3CDTF">2019-07-02T10:09:18Z</dcterms:created>
  <dcterms:modified xsi:type="dcterms:W3CDTF">2021-01-27T03:52:56Z</dcterms:modified>
</cp:coreProperties>
</file>